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<sst xmlns="http://schemas.openxmlformats.org/spreadsheetml/2006/main" count="449" uniqueCount="197">
  <si>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</si>
  <si>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</si>
  <si>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</si>
  <si>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</si>
  <si>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</si>
  <si>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</si>
  <si>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</si>
  <si>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</si>
  <si>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</si>
  <si>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</si>
  <si>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</si>
  <si>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</si>
  <si>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</si>
  <si>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</si>
  <si>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</si>
  <si>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</si>
  <si>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</si>
  <si>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</si>
  <si>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</si>
  <si>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</si>
  <si>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</si>
  <si>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</si>
  <si>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</si>
  <si>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</si>
  <si>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</si>
  <si>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</si>
  <si>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</si>
  <si>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</si>
  <si>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</si>
  <si>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</si>
  <si>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</si>
  <si>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</si>
  <si>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</si>
  <si>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</si>
  <si>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</si>
  <si>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</si>
  <si>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</si>
  <si>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</si>
  <si>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</si>
  <si>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</si>
  <si>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</si>
  <si>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</si>
  <si>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</si>
  <si>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</si>
  <si>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</si>
  <si>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</si>
  <si>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</si>
  <si>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</si>
  <si>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</si>
  <si>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</si>
  <si>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</si>
  <si>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</si>
  <si>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</si>
  <si>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</si>
  <si>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</si>
  <si>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</si>
  <si>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</si>
  <si>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</si>
  <si>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</si>
  <si>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</si>
  <si>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</si>
  <si>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</si>
  <si>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</si>
  <si>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</si>
  <si>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</si>
  <si>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</si>
  <si>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</si>
  <si>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</si>
  <si>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</si>
  <si>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</si>
  <si>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</si>
  <si>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</si>
  <si>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</si>
  <si>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</si>
  <si>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</si>
  <si>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</si>
  <si>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</si>
  <si>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</si>
  <si>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</si>
  <si>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</si>
  <si>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</si>
  <si>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</si>
  <si>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</si>
  <si>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</si>
  <si>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</si>
  <si>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</si>
  <si>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</si>
  <si>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</si>
  <si>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</si>
  <si>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</si>
  <si>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</si>
  <si>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</si>
  <si>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</si>
  <si>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</si>
  <si>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</si>
  <si>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</si>
  <si>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</si>
  <si>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</si>
  <si>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</si>
  <si>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</si>
  <si>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</si>
  <si>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</si>
  <si>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</si>
  <si>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</si>
  <si>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</si>
  <si>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</si>
  <si>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</si>
  <si>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</si>
  <si>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</si>
  <si>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</si>
  <si>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</si>
  <si>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</si>
  <si>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</si>
  <si>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</si>
  <si>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</si>
  <si>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</si>
  <si>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</si>
  <si>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</si>
  <si>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</si>
  <si>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</si>
  <si>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</si>
  <si>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</si>
  <si>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</si>
  <si>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</si>
  <si>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</si>
  <si>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</si>
  <si>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</si>
  <si>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</si>
  <si>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</si>
  <si>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</si>
  <si>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</si>
  <si>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</si>
  <si>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</si>
  <si>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</si>
  <si>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</si>
  <si>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</si>
  <si>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</si>
  <si>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</si>
  <si>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</si>
  <si>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</si>
  <si>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</si>
  <si>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</si>
  <si>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</si>
  <si>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</si>
  <si>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</si>
  <si>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</si>
  <si>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</si>
  <si>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</si>
  <si>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</si>
  <si>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</si>
  <si>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</si>
  <si>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</si>
  <si>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</si>
  <si>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</si>
  <si>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</si>
  <si>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</si>
  <si>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</si>
  <si>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</si>
  <si>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</si>
  <si>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</si>
  <si>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</si>
  <si>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</si>
  <si>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</si>
  <si>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</si>
  <si>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</si>
  <si>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</si>
  <si>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</si>
  <si>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</si>
  <si>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</si>
  <si>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</si>
  <si>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</si>
  <si>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</si>
  <si>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</si>
  <si>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</si>
  <si>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</si>
  <si>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</si>
  <si>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</si>
  <si>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</si>
  <si>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</si>
  <si>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</si>
  <si>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</si>
  <si>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</si>
  <si>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</si>
  <si>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</si>
  <si>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</si>
  <si>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</si>
  <si>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</si>
  <si>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</si>
  <si>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</si>
  <si>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</si>
  <si>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</si>
  <si>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</si>
  <si>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прочие поступления</t>
  </si>
  <si>
    <t>Отчет о выполнении договора управления за 2015г по многоквартирному жилому дому №34 по ул.З.Космодемьянской</t>
  </si>
  <si>
    <t>Задолженность потребителей по фактической оплате за отчетный период по состоянию на 01.02.2016г.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</si>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</sst>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2" fontId="1" fillId="11" borderId="10" xfId="0" applyNumberFormat="1" applyFont="1" applyFill="1" applyBorder="1" applyAlignment="1">
      <alignment vertical="top" wrapText="1"/>
    </xf>
    <xf numFmtId="2" fontId="1" fillId="0" borderId="23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7" borderId="24" xfId="0" applyFont="1" applyFill="1" applyBorder="1" applyAlignment="1">
      <alignment vertical="top" wrapText="1"/>
    </xf>
    <xf numFmtId="0" fontId="1" fillId="7" borderId="25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25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4">
      <selection activeCell="B24" sqref="B24:B33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12.42</v>
      </c>
      <c r="C2">
        <v>291.4</v>
      </c>
      <c r="D2" s="40">
        <f aca="true" t="shared" si="0" ref="D2:D13">B2*C2</f>
        <v>3619.1879999999996</v>
      </c>
    </row>
    <row r="3" spans="1:4" ht="12.75">
      <c r="A3" t="s">
        <v>129</v>
      </c>
      <c r="B3">
        <v>12.42</v>
      </c>
      <c r="C3">
        <v>291.4</v>
      </c>
      <c r="D3" s="40">
        <f t="shared" si="0"/>
        <v>3619.1879999999996</v>
      </c>
    </row>
    <row r="4" spans="1:4" ht="12.75">
      <c r="A4" t="s">
        <v>130</v>
      </c>
      <c r="B4">
        <v>12.42</v>
      </c>
      <c r="C4">
        <v>291.4</v>
      </c>
      <c r="D4" s="40">
        <f t="shared" si="0"/>
        <v>3619.1879999999996</v>
      </c>
    </row>
    <row r="5" spans="1:4" ht="12.75">
      <c r="A5" t="s">
        <v>131</v>
      </c>
      <c r="B5">
        <v>12.42</v>
      </c>
      <c r="C5">
        <v>291.4</v>
      </c>
      <c r="D5" s="40">
        <f t="shared" si="0"/>
        <v>3619.1879999999996</v>
      </c>
    </row>
    <row r="6" spans="1:4" ht="12.75">
      <c r="A6" t="s">
        <v>132</v>
      </c>
      <c r="B6">
        <v>12.42</v>
      </c>
      <c r="C6">
        <v>291.4</v>
      </c>
      <c r="D6" s="40">
        <f t="shared" si="0"/>
        <v>3619.1879999999996</v>
      </c>
    </row>
    <row r="7" spans="1:4" ht="12.75">
      <c r="A7" t="s">
        <v>133</v>
      </c>
      <c r="B7">
        <v>12.42</v>
      </c>
      <c r="C7">
        <v>291.4</v>
      </c>
      <c r="D7" s="40">
        <f t="shared" si="0"/>
        <v>3619.1879999999996</v>
      </c>
    </row>
    <row r="8" spans="1:4" ht="12.75">
      <c r="A8" t="s">
        <v>134</v>
      </c>
      <c r="B8">
        <v>12.42</v>
      </c>
      <c r="C8">
        <v>291.4</v>
      </c>
      <c r="D8" s="40">
        <f t="shared" si="0"/>
        <v>3619.1879999999996</v>
      </c>
    </row>
    <row r="9" spans="1:4" ht="12.75">
      <c r="A9" t="s">
        <v>135</v>
      </c>
      <c r="B9">
        <v>12.42</v>
      </c>
      <c r="C9">
        <v>291.4</v>
      </c>
      <c r="D9" s="40">
        <f t="shared" si="0"/>
        <v>3619.1879999999996</v>
      </c>
    </row>
    <row r="10" spans="1:4" ht="12.75">
      <c r="A10" t="s">
        <v>136</v>
      </c>
      <c r="B10">
        <v>12.42</v>
      </c>
      <c r="C10">
        <v>291.4</v>
      </c>
      <c r="D10" s="40">
        <f t="shared" si="0"/>
        <v>3619.1879999999996</v>
      </c>
    </row>
    <row r="11" spans="1:4" ht="12.75">
      <c r="A11" t="s">
        <v>137</v>
      </c>
      <c r="B11">
        <v>12.42</v>
      </c>
      <c r="C11">
        <v>291.4</v>
      </c>
      <c r="D11" s="40">
        <f t="shared" si="0"/>
        <v>3619.1879999999996</v>
      </c>
    </row>
    <row r="12" spans="1:4" ht="12.75">
      <c r="A12" t="s">
        <v>138</v>
      </c>
      <c r="B12">
        <v>12.42</v>
      </c>
      <c r="C12">
        <v>291.4</v>
      </c>
      <c r="D12" s="40">
        <f t="shared" si="0"/>
        <v>3619.1879999999996</v>
      </c>
    </row>
    <row r="13" spans="1:4" ht="12.75">
      <c r="A13" t="s">
        <v>139</v>
      </c>
      <c r="B13">
        <v>12.42</v>
      </c>
      <c r="C13">
        <v>291.4</v>
      </c>
      <c r="D13" s="40">
        <f t="shared" si="0"/>
        <v>3619.1879999999996</v>
      </c>
    </row>
    <row r="14" ht="12.75">
      <c r="D14" s="40">
        <f>SUM(D2:D13)</f>
        <v>43430.255999999994</v>
      </c>
    </row>
    <row r="16" spans="1:4" ht="12.75">
      <c r="A16" s="6"/>
      <c r="B16" s="6" t="s">
        <v>184</v>
      </c>
      <c r="C16" s="6" t="s">
        <v>185</v>
      </c>
      <c r="D16" s="6"/>
    </row>
    <row r="17" spans="1:4" ht="12.75">
      <c r="A17" s="6" t="s">
        <v>182</v>
      </c>
      <c r="B17" s="6">
        <v>74481.84</v>
      </c>
      <c r="C17" s="50">
        <f>B17/B20*C20</f>
        <v>63544.27195013374</v>
      </c>
      <c r="D17" s="50"/>
    </row>
    <row r="18" spans="1:4" ht="12.75">
      <c r="A18" s="6" t="s">
        <v>183</v>
      </c>
      <c r="B18" s="6">
        <v>9406.56</v>
      </c>
      <c r="C18" s="50">
        <f>B18/B20*C20</f>
        <v>8025.21804986625</v>
      </c>
      <c r="D18" s="50"/>
    </row>
    <row r="19" spans="1:4" ht="12.75">
      <c r="A19" s="6" t="s">
        <v>190</v>
      </c>
      <c r="B19" s="6"/>
      <c r="C19" s="50">
        <f>B19/B20*C20</f>
        <v>0</v>
      </c>
      <c r="D19" s="50"/>
    </row>
    <row r="20" spans="1:4" ht="12.75">
      <c r="A20" s="6"/>
      <c r="B20" s="6">
        <f>SUM(B17:B19)</f>
        <v>83888.4</v>
      </c>
      <c r="C20" s="50">
        <f>67107.34+4462.15</f>
        <v>71569.48999999999</v>
      </c>
      <c r="D20" s="6"/>
    </row>
    <row r="21" ht="12.75">
      <c r="C21" s="40"/>
    </row>
    <row r="22" spans="1:3" ht="12.75">
      <c r="A22" t="s">
        <v>128</v>
      </c>
      <c r="B22">
        <v>6588.57</v>
      </c>
      <c r="C22" s="40"/>
    </row>
    <row r="23" spans="1:2" ht="12.75">
      <c r="A23" t="s">
        <v>129</v>
      </c>
      <c r="B23">
        <v>7392.83</v>
      </c>
    </row>
    <row r="24" spans="1:2" ht="12.75">
      <c r="A24" t="s">
        <v>130</v>
      </c>
      <c r="B24">
        <v>6990.7</v>
      </c>
    </row>
    <row r="25" spans="1:2" ht="12.75">
      <c r="A25" t="s">
        <v>131</v>
      </c>
      <c r="B25">
        <v>6990.7</v>
      </c>
    </row>
    <row r="26" spans="1:2" ht="12.75">
      <c r="A26" t="s">
        <v>132</v>
      </c>
      <c r="B26">
        <v>6990.7</v>
      </c>
    </row>
    <row r="27" spans="1:2" ht="12.75">
      <c r="A27" t="s">
        <v>133</v>
      </c>
      <c r="B27">
        <v>6990.7</v>
      </c>
    </row>
    <row r="28" spans="1:2" ht="12.75">
      <c r="A28" t="s">
        <v>134</v>
      </c>
      <c r="B28">
        <v>6990.7</v>
      </c>
    </row>
    <row r="29" spans="1:2" ht="12.75">
      <c r="A29" t="s">
        <v>135</v>
      </c>
      <c r="B29">
        <v>6990.7</v>
      </c>
    </row>
    <row r="30" spans="1:2" ht="12.75">
      <c r="A30" t="s">
        <v>136</v>
      </c>
      <c r="B30">
        <v>6990.7</v>
      </c>
    </row>
    <row r="31" spans="1:2" ht="12.75">
      <c r="A31" t="s">
        <v>137</v>
      </c>
      <c r="B31">
        <v>6990.7</v>
      </c>
    </row>
    <row r="32" spans="1:2" ht="12.75">
      <c r="A32" t="s">
        <v>138</v>
      </c>
      <c r="B32">
        <v>6990.7</v>
      </c>
    </row>
    <row r="33" spans="1:2" ht="12.75">
      <c r="A33" t="s">
        <v>139</v>
      </c>
      <c r="B33">
        <v>6990.7</v>
      </c>
    </row>
    <row r="34" ht="12.75">
      <c r="B34">
        <f>SUM(B22:B33)</f>
        <v>83888.39999999998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10">
      <selection activeCell="M14" sqref="M14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3" t="s">
        <v>127</v>
      </c>
      <c r="B1" s="53" t="s">
        <v>141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6"/>
    </row>
    <row r="2" spans="1:14" ht="30.75" customHeight="1">
      <c r="A2" s="53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6" t="s">
        <v>139</v>
      </c>
      <c r="N2" s="8" t="s">
        <v>140</v>
      </c>
    </row>
    <row r="3" spans="1:14" ht="38.25">
      <c r="A3" s="7" t="s">
        <v>119</v>
      </c>
      <c r="B3" s="6">
        <v>781</v>
      </c>
      <c r="C3" s="6"/>
      <c r="D3" s="6"/>
      <c r="E3" s="6">
        <v>7527</v>
      </c>
      <c r="F3" s="6"/>
      <c r="G3" s="6"/>
      <c r="H3" s="6"/>
      <c r="I3" s="6"/>
      <c r="J3" s="6"/>
      <c r="K3" s="6"/>
      <c r="L3" s="6">
        <v>10654</v>
      </c>
      <c r="M3" s="6"/>
      <c r="N3" s="8">
        <f>SUM(B3:M3)</f>
        <v>18962</v>
      </c>
    </row>
    <row r="4" spans="1:14" ht="33" customHeight="1">
      <c r="A4" s="7" t="s">
        <v>143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0</v>
      </c>
    </row>
    <row r="5" spans="1:14" ht="33" customHeight="1">
      <c r="A5" s="32" t="s">
        <v>123</v>
      </c>
      <c r="B5" s="33">
        <v>498.29</v>
      </c>
      <c r="C5" s="33">
        <v>498.29</v>
      </c>
      <c r="D5" s="33">
        <v>498.29</v>
      </c>
      <c r="E5" s="33">
        <v>498.29</v>
      </c>
      <c r="F5" s="33">
        <v>498.29</v>
      </c>
      <c r="G5" s="33">
        <v>498.29</v>
      </c>
      <c r="H5" s="33">
        <v>498.29</v>
      </c>
      <c r="I5" s="33">
        <v>498.29</v>
      </c>
      <c r="J5" s="33">
        <v>498.29</v>
      </c>
      <c r="K5" s="33">
        <v>498.29</v>
      </c>
      <c r="L5" s="33">
        <v>498.29</v>
      </c>
      <c r="M5" s="33">
        <v>498.29</v>
      </c>
      <c r="N5" s="9">
        <f t="shared" si="0"/>
        <v>5979.4800000000005</v>
      </c>
    </row>
    <row r="6" spans="1:14" ht="48" customHeight="1">
      <c r="A6" s="32" t="s">
        <v>126</v>
      </c>
      <c r="B6" s="33">
        <v>716.84</v>
      </c>
      <c r="C6" s="33">
        <v>716.84</v>
      </c>
      <c r="D6" s="33">
        <v>716.84</v>
      </c>
      <c r="E6" s="33">
        <v>716.84</v>
      </c>
      <c r="F6" s="33">
        <v>716.84</v>
      </c>
      <c r="G6" s="33">
        <v>716.84</v>
      </c>
      <c r="H6" s="33">
        <v>716.84</v>
      </c>
      <c r="I6" s="33">
        <v>716.84</v>
      </c>
      <c r="J6" s="33">
        <v>716.84</v>
      </c>
      <c r="K6" s="33">
        <v>716.84</v>
      </c>
      <c r="L6" s="33">
        <v>716.84</v>
      </c>
      <c r="M6" s="33">
        <v>716.84</v>
      </c>
      <c r="N6" s="9">
        <f t="shared" si="0"/>
        <v>8602.08</v>
      </c>
    </row>
    <row r="7" spans="1:14" ht="42.75" customHeight="1">
      <c r="A7" s="7" t="s">
        <v>122</v>
      </c>
      <c r="B7" s="6"/>
      <c r="C7" s="6"/>
      <c r="D7" s="6"/>
      <c r="E7" s="6"/>
      <c r="F7" s="6"/>
      <c r="G7" s="6"/>
      <c r="H7" s="6">
        <v>2360</v>
      </c>
      <c r="I7" s="6"/>
      <c r="J7" s="6"/>
      <c r="K7" s="6"/>
      <c r="L7" s="6">
        <v>320</v>
      </c>
      <c r="M7" s="6"/>
      <c r="N7" s="8">
        <f t="shared" si="0"/>
        <v>2680</v>
      </c>
    </row>
    <row r="8" spans="1:14" ht="33" customHeight="1">
      <c r="A8" s="7" t="s">
        <v>159</v>
      </c>
      <c r="B8" s="6"/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581.6800000000001</v>
      </c>
    </row>
    <row r="9" spans="1:14" ht="33" customHeight="1">
      <c r="A9" s="7" t="s">
        <v>120</v>
      </c>
      <c r="B9" s="6"/>
      <c r="C9" s="6"/>
      <c r="D9" s="6"/>
      <c r="E9" s="6"/>
      <c r="F9" s="6">
        <v>675.2</v>
      </c>
      <c r="G9" s="6"/>
      <c r="H9" s="6"/>
      <c r="I9" s="6"/>
      <c r="J9" s="6">
        <v>619.2</v>
      </c>
      <c r="K9" s="6"/>
      <c r="L9" s="6"/>
      <c r="M9" s="6"/>
      <c r="N9" s="8">
        <f t="shared" si="0"/>
        <v>1294.4</v>
      </c>
    </row>
    <row r="10" spans="1:14" ht="45.75" customHeight="1">
      <c r="A10" s="7" t="s">
        <v>118</v>
      </c>
      <c r="B10" s="6"/>
      <c r="C10" s="6"/>
      <c r="D10" s="6"/>
      <c r="E10" s="6"/>
      <c r="F10" s="6"/>
      <c r="G10" s="6">
        <v>2350.29</v>
      </c>
      <c r="H10" s="6"/>
      <c r="I10" s="6"/>
      <c r="J10" s="6"/>
      <c r="K10" s="6"/>
      <c r="L10" s="6"/>
      <c r="M10" s="6"/>
      <c r="N10" s="8">
        <f t="shared" si="0"/>
        <v>2350.29</v>
      </c>
    </row>
    <row r="11" spans="1:14" ht="38.25">
      <c r="A11" s="32" t="s">
        <v>117</v>
      </c>
      <c r="B11" s="33">
        <v>107.82</v>
      </c>
      <c r="C11" s="33">
        <v>107.82</v>
      </c>
      <c r="D11" s="33">
        <v>107.82</v>
      </c>
      <c r="E11" s="33">
        <v>107.82</v>
      </c>
      <c r="F11" s="33">
        <v>107.82</v>
      </c>
      <c r="G11" s="33">
        <v>107.82</v>
      </c>
      <c r="H11" s="33">
        <v>107.82</v>
      </c>
      <c r="I11" s="33">
        <v>107.82</v>
      </c>
      <c r="J11" s="33">
        <v>107.82</v>
      </c>
      <c r="K11" s="33">
        <v>107.82</v>
      </c>
      <c r="L11" s="33">
        <v>107.82</v>
      </c>
      <c r="M11" s="33">
        <v>107.82</v>
      </c>
      <c r="N11" s="9">
        <f t="shared" si="0"/>
        <v>1293.8399999999995</v>
      </c>
    </row>
    <row r="12" spans="1:14" ht="29.25" customHeight="1">
      <c r="A12" s="32" t="s">
        <v>125</v>
      </c>
      <c r="B12" s="33">
        <v>457.5</v>
      </c>
      <c r="C12" s="33">
        <v>457.5</v>
      </c>
      <c r="D12" s="33">
        <v>457.5</v>
      </c>
      <c r="E12" s="33">
        <v>457.5</v>
      </c>
      <c r="F12" s="33">
        <v>457.5</v>
      </c>
      <c r="G12" s="33">
        <v>457.5</v>
      </c>
      <c r="H12" s="33">
        <v>457.5</v>
      </c>
      <c r="I12" s="33">
        <v>457.5</v>
      </c>
      <c r="J12" s="33">
        <v>457.5</v>
      </c>
      <c r="K12" s="33">
        <v>457.5</v>
      </c>
      <c r="L12" s="33">
        <v>457.5</v>
      </c>
      <c r="M12" s="33">
        <v>457.5</v>
      </c>
      <c r="N12" s="9">
        <f t="shared" si="0"/>
        <v>5490</v>
      </c>
    </row>
    <row r="13" spans="1:14" ht="42.75" customHeight="1">
      <c r="A13" s="7" t="s">
        <v>124</v>
      </c>
      <c r="B13" s="6">
        <v>259.35</v>
      </c>
      <c r="C13" s="6">
        <v>259.35</v>
      </c>
      <c r="D13" s="6">
        <v>259.35</v>
      </c>
      <c r="E13" s="6">
        <v>259.35</v>
      </c>
      <c r="F13" s="6">
        <v>259.35</v>
      </c>
      <c r="G13" s="6">
        <v>259.35</v>
      </c>
      <c r="H13" s="6">
        <v>259.35</v>
      </c>
      <c r="I13" s="6">
        <v>259.35</v>
      </c>
      <c r="J13" s="6">
        <v>259.35</v>
      </c>
      <c r="K13" s="6">
        <v>259.35</v>
      </c>
      <c r="L13" s="6">
        <v>259.35</v>
      </c>
      <c r="M13" s="6">
        <v>259.35</v>
      </c>
      <c r="N13" s="8">
        <f t="shared" si="0"/>
        <v>3112.1999999999994</v>
      </c>
    </row>
    <row r="14" spans="1:14" ht="36.75" customHeight="1" thickBot="1">
      <c r="A14" s="34" t="s">
        <v>121</v>
      </c>
      <c r="B14" s="35">
        <v>717.04</v>
      </c>
      <c r="C14" s="35">
        <v>800.95</v>
      </c>
      <c r="D14" s="35">
        <v>800.95</v>
      </c>
      <c r="E14" s="35">
        <v>739.34</v>
      </c>
      <c r="F14" s="35">
        <v>739.34</v>
      </c>
      <c r="G14" s="35">
        <v>739.34</v>
      </c>
      <c r="H14" s="35">
        <v>745.67</v>
      </c>
      <c r="I14" s="35">
        <v>745.67</v>
      </c>
      <c r="J14" s="35">
        <v>745.67</v>
      </c>
      <c r="K14" s="35">
        <v>745.67</v>
      </c>
      <c r="L14" s="35">
        <v>745.67</v>
      </c>
      <c r="M14" s="35">
        <v>745.67</v>
      </c>
      <c r="N14" s="36">
        <f t="shared" si="0"/>
        <v>9010.98</v>
      </c>
    </row>
    <row r="15" spans="1:14" ht="30.75" customHeight="1" thickBot="1">
      <c r="A15" s="37" t="s">
        <v>142</v>
      </c>
      <c r="B15" s="38">
        <f>SUM(B3:B14)</f>
        <v>3537.84</v>
      </c>
      <c r="C15" s="38">
        <f aca="true" t="shared" si="1" ref="C15:M15">SUM(C3:C14)</f>
        <v>2893.63</v>
      </c>
      <c r="D15" s="38">
        <f t="shared" si="1"/>
        <v>2893.63</v>
      </c>
      <c r="E15" s="38">
        <f t="shared" si="1"/>
        <v>10359.019999999999</v>
      </c>
      <c r="F15" s="38">
        <f t="shared" si="1"/>
        <v>3507.2200000000003</v>
      </c>
      <c r="G15" s="38">
        <f t="shared" si="1"/>
        <v>5182.310000000001</v>
      </c>
      <c r="H15" s="38">
        <f t="shared" si="1"/>
        <v>5198.35</v>
      </c>
      <c r="I15" s="38">
        <f t="shared" si="1"/>
        <v>2838.3500000000004</v>
      </c>
      <c r="J15" s="38">
        <f t="shared" si="1"/>
        <v>3457.55</v>
      </c>
      <c r="K15" s="38">
        <f t="shared" si="1"/>
        <v>2838.3500000000004</v>
      </c>
      <c r="L15" s="38">
        <f t="shared" si="1"/>
        <v>13812.35</v>
      </c>
      <c r="M15" s="38">
        <f t="shared" si="1"/>
        <v>2838.3500000000004</v>
      </c>
      <c r="N15" s="39">
        <f>SUM(B15:M15)</f>
        <v>59356.95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6">
      <selection activeCell="E77" sqref="E7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7.75" customHeight="1" thickBot="1">
      <c r="A1" s="62" t="s">
        <v>193</v>
      </c>
      <c r="B1" s="62"/>
      <c r="C1" s="62"/>
      <c r="D1" s="62"/>
      <c r="E1" s="62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39.75" customHeight="1" thickBot="1">
      <c r="A6" s="59" t="s">
        <v>12</v>
      </c>
      <c r="B6" s="60"/>
      <c r="C6" s="60"/>
      <c r="D6" s="60"/>
      <c r="E6" s="60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1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51">
        <v>53601.34</v>
      </c>
    </row>
    <row r="9" spans="1:5" ht="45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3">
        <v>0</v>
      </c>
    </row>
    <row r="10" spans="1:5" ht="47.2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83888.4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34968.144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43430.255999999994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5490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71569.48999999999</v>
      </c>
    </row>
    <row r="15" spans="1:5" ht="49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71569.48999999999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1">
        <v>0</v>
      </c>
    </row>
    <row r="19" spans="1:5" ht="39.75" customHeight="1" thickBot="1">
      <c r="A19" s="2" t="s">
        <v>47</v>
      </c>
      <c r="B19" s="49" t="s">
        <v>192</v>
      </c>
      <c r="C19" s="1" t="s">
        <v>15</v>
      </c>
      <c r="D19" s="3" t="s">
        <v>48</v>
      </c>
      <c r="E19" s="41">
        <v>0</v>
      </c>
    </row>
    <row r="20" spans="1:5" ht="39.7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43">
        <f>E14</f>
        <v>71569.48999999999</v>
      </c>
    </row>
    <row r="21" spans="1:5" ht="39.7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39.7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 s="44">
        <f>E8+E10+E16+E17+E18+E19-E38</f>
        <v>78132.79</v>
      </c>
    </row>
    <row r="23" spans="1:5" ht="39.75" customHeight="1" thickBot="1">
      <c r="A23" s="2" t="s">
        <v>55</v>
      </c>
      <c r="B23" s="45" t="s">
        <v>187</v>
      </c>
      <c r="C23" s="1" t="s">
        <v>15</v>
      </c>
      <c r="D23" s="45" t="s">
        <v>187</v>
      </c>
      <c r="E23" s="52">
        <v>0</v>
      </c>
    </row>
    <row r="24" spans="1:5" ht="62.25" customHeight="1" thickBot="1">
      <c r="A24" s="46" t="s">
        <v>188</v>
      </c>
      <c r="B24" s="47" t="s">
        <v>194</v>
      </c>
      <c r="C24" s="1" t="s">
        <v>15</v>
      </c>
      <c r="D24" s="47" t="s">
        <v>194</v>
      </c>
      <c r="E24" s="48">
        <f>37071.17+83888.4-67107.34-4462.15</f>
        <v>49390.079999999994</v>
      </c>
    </row>
    <row r="25" spans="1:5" ht="39.75" customHeight="1" thickBot="1">
      <c r="A25" s="59" t="s">
        <v>57</v>
      </c>
      <c r="B25" s="60"/>
      <c r="C25" s="60"/>
      <c r="D25" s="60"/>
      <c r="E25" s="60"/>
    </row>
    <row r="26" spans="1:7" ht="39.75" customHeight="1" thickBot="1">
      <c r="A26" s="2" t="s">
        <v>58</v>
      </c>
      <c r="B26" s="63" t="s">
        <v>59</v>
      </c>
      <c r="C26" s="64"/>
      <c r="D26" s="65"/>
      <c r="E26" s="29" t="s">
        <v>61</v>
      </c>
      <c r="F26" s="30"/>
      <c r="G26" s="30"/>
    </row>
    <row r="27" spans="1:5" ht="39.75" customHeight="1" thickBot="1">
      <c r="A27" s="12" t="s">
        <v>148</v>
      </c>
      <c r="B27" s="69" t="s">
        <v>179</v>
      </c>
      <c r="C27" s="70"/>
      <c r="D27" s="71"/>
      <c r="E27" s="17">
        <f>'стоимость работ по видам'!N3+'стоимость работ по видам'!N4</f>
        <v>18962</v>
      </c>
    </row>
    <row r="28" spans="1:5" ht="39.75" customHeight="1" thickBot="1">
      <c r="A28" s="12" t="s">
        <v>149</v>
      </c>
      <c r="B28" s="72" t="s">
        <v>123</v>
      </c>
      <c r="C28" s="73"/>
      <c r="D28" s="74"/>
      <c r="E28" s="3">
        <f>'стоимость работ по видам'!N5</f>
        <v>5979.4800000000005</v>
      </c>
    </row>
    <row r="29" spans="1:5" ht="39.75" customHeight="1" thickBot="1">
      <c r="A29" s="12" t="s">
        <v>150</v>
      </c>
      <c r="B29" s="72" t="s">
        <v>126</v>
      </c>
      <c r="C29" s="73"/>
      <c r="D29" s="74"/>
      <c r="E29" s="3">
        <f>'стоимость работ по видам'!N6</f>
        <v>8602.08</v>
      </c>
    </row>
    <row r="30" spans="1:5" ht="39.75" customHeight="1" thickBot="1">
      <c r="A30" s="12" t="s">
        <v>151</v>
      </c>
      <c r="B30" s="72" t="s">
        <v>122</v>
      </c>
      <c r="C30" s="73"/>
      <c r="D30" s="74"/>
      <c r="E30" s="3">
        <f>'стоимость работ по видам'!N7</f>
        <v>2680</v>
      </c>
    </row>
    <row r="31" spans="1:5" ht="39.75" customHeight="1" thickBot="1">
      <c r="A31" s="12" t="s">
        <v>152</v>
      </c>
      <c r="B31" s="72" t="s">
        <v>160</v>
      </c>
      <c r="C31" s="73"/>
      <c r="D31" s="74"/>
      <c r="E31" s="3">
        <f>'стоимость работ по видам'!N8</f>
        <v>581.6800000000001</v>
      </c>
    </row>
    <row r="32" spans="1:5" ht="39.75" customHeight="1" thickBot="1">
      <c r="A32" s="12" t="s">
        <v>153</v>
      </c>
      <c r="B32" s="72" t="s">
        <v>120</v>
      </c>
      <c r="C32" s="73"/>
      <c r="D32" s="74"/>
      <c r="E32" s="3">
        <f>'стоимость работ по видам'!N9</f>
        <v>1294.4</v>
      </c>
    </row>
    <row r="33" spans="1:5" ht="39.75" customHeight="1" thickBot="1">
      <c r="A33" s="12" t="s">
        <v>154</v>
      </c>
      <c r="B33" s="69" t="s">
        <v>118</v>
      </c>
      <c r="C33" s="70"/>
      <c r="D33" s="71"/>
      <c r="E33" s="3">
        <f>'стоимость работ по видам'!N10</f>
        <v>2350.29</v>
      </c>
    </row>
    <row r="34" spans="1:5" ht="39.75" customHeight="1" thickBot="1">
      <c r="A34" s="12" t="s">
        <v>155</v>
      </c>
      <c r="B34" s="69" t="s">
        <v>117</v>
      </c>
      <c r="C34" s="70"/>
      <c r="D34" s="71"/>
      <c r="E34" s="3">
        <f>'стоимость работ по видам'!N11</f>
        <v>1293.8399999999995</v>
      </c>
    </row>
    <row r="35" spans="1:5" ht="39.75" customHeight="1" thickBot="1">
      <c r="A35" s="12" t="s">
        <v>156</v>
      </c>
      <c r="B35" s="69" t="s">
        <v>125</v>
      </c>
      <c r="C35" s="70"/>
      <c r="D35" s="71"/>
      <c r="E35" s="3">
        <f>'стоимость работ по видам'!N12</f>
        <v>5490</v>
      </c>
    </row>
    <row r="36" spans="1:5" ht="39.75" customHeight="1" thickBot="1">
      <c r="A36" s="12" t="s">
        <v>157</v>
      </c>
      <c r="B36" s="69" t="s">
        <v>124</v>
      </c>
      <c r="C36" s="70"/>
      <c r="D36" s="71"/>
      <c r="E36" s="3">
        <f>'стоимость работ по видам'!N13</f>
        <v>3112.1999999999994</v>
      </c>
    </row>
    <row r="37" spans="1:5" ht="39.75" customHeight="1" thickBot="1">
      <c r="A37" s="12" t="s">
        <v>158</v>
      </c>
      <c r="B37" s="69" t="s">
        <v>121</v>
      </c>
      <c r="C37" s="70"/>
      <c r="D37" s="71"/>
      <c r="E37" s="3">
        <f>'стоимость работ по видам'!N14</f>
        <v>9010.98</v>
      </c>
    </row>
    <row r="38" spans="1:5" ht="39.75" customHeight="1" thickBot="1">
      <c r="A38" s="2" t="s">
        <v>60</v>
      </c>
      <c r="B38" s="66" t="s">
        <v>61</v>
      </c>
      <c r="C38" s="67"/>
      <c r="D38" s="68"/>
      <c r="E38" s="20">
        <f>SUM(E27:E37)</f>
        <v>59356.95</v>
      </c>
    </row>
    <row r="39" spans="1:6" ht="32.25" customHeight="1" thickBot="1">
      <c r="A39" s="18" t="s">
        <v>62</v>
      </c>
      <c r="B39" s="77" t="s">
        <v>63</v>
      </c>
      <c r="C39" s="78"/>
      <c r="D39" s="79"/>
      <c r="E39" s="19"/>
      <c r="F39" s="14"/>
    </row>
    <row r="40" spans="1:6" ht="31.5" customHeight="1" thickBot="1">
      <c r="A40" s="56" t="s">
        <v>161</v>
      </c>
      <c r="B40" s="69" t="s">
        <v>179</v>
      </c>
      <c r="C40" s="70"/>
      <c r="D40" s="71"/>
      <c r="E40" s="25"/>
      <c r="F40" s="14"/>
    </row>
    <row r="41" spans="1:6" ht="31.5" customHeight="1" thickBot="1">
      <c r="A41" s="57"/>
      <c r="B41" s="13" t="s">
        <v>64</v>
      </c>
      <c r="C41" s="21"/>
      <c r="D41" s="28" t="s">
        <v>64</v>
      </c>
      <c r="E41" s="26" t="s">
        <v>173</v>
      </c>
      <c r="F41" s="14"/>
    </row>
    <row r="42" spans="1:6" ht="31.5" customHeight="1" thickBot="1">
      <c r="A42" s="57"/>
      <c r="B42" s="3" t="s">
        <v>2</v>
      </c>
      <c r="C42" s="1" t="s">
        <v>7</v>
      </c>
      <c r="D42" s="3" t="s">
        <v>2</v>
      </c>
      <c r="E42" s="3" t="s">
        <v>162</v>
      </c>
      <c r="F42" s="14"/>
    </row>
    <row r="43" spans="1:6" ht="31.5" customHeight="1" thickBot="1">
      <c r="A43" s="58"/>
      <c r="B43" s="3" t="s">
        <v>65</v>
      </c>
      <c r="C43" s="1" t="s">
        <v>15</v>
      </c>
      <c r="D43" s="3" t="s">
        <v>65</v>
      </c>
      <c r="E43" s="3">
        <v>12.42</v>
      </c>
      <c r="F43" s="14"/>
    </row>
    <row r="44" spans="1:6" ht="27.75" customHeight="1" thickBot="1">
      <c r="A44" s="56" t="s">
        <v>180</v>
      </c>
      <c r="B44" s="72" t="s">
        <v>123</v>
      </c>
      <c r="C44" s="73"/>
      <c r="D44" s="74"/>
      <c r="E44" s="22"/>
      <c r="F44" s="14"/>
    </row>
    <row r="45" spans="1:6" ht="43.5" customHeight="1" thickBot="1">
      <c r="A45" s="57"/>
      <c r="B45" s="13" t="s">
        <v>64</v>
      </c>
      <c r="C45" s="21"/>
      <c r="D45" s="28" t="s">
        <v>64</v>
      </c>
      <c r="E45" s="27" t="s">
        <v>195</v>
      </c>
      <c r="F45" s="14"/>
    </row>
    <row r="46" spans="1:6" ht="27.75" customHeight="1" thickBot="1">
      <c r="A46" s="57"/>
      <c r="B46" s="13" t="s">
        <v>2</v>
      </c>
      <c r="C46" s="23" t="s">
        <v>7</v>
      </c>
      <c r="D46" s="13" t="s">
        <v>2</v>
      </c>
      <c r="E46" s="2" t="s">
        <v>162</v>
      </c>
      <c r="F46" s="14"/>
    </row>
    <row r="47" spans="1:6" ht="27.75" customHeight="1" thickBot="1">
      <c r="A47" s="58"/>
      <c r="B47" s="13" t="s">
        <v>65</v>
      </c>
      <c r="C47" s="23" t="s">
        <v>15</v>
      </c>
      <c r="D47" s="13" t="s">
        <v>65</v>
      </c>
      <c r="E47" s="3">
        <v>1.71</v>
      </c>
      <c r="F47" s="14"/>
    </row>
    <row r="48" spans="1:6" ht="27.75" customHeight="1" thickBot="1">
      <c r="A48" s="56" t="s">
        <v>163</v>
      </c>
      <c r="B48" s="72" t="s">
        <v>126</v>
      </c>
      <c r="C48" s="73"/>
      <c r="D48" s="74"/>
      <c r="E48" s="25"/>
      <c r="F48" s="14"/>
    </row>
    <row r="49" spans="1:6" ht="33" customHeight="1" thickBot="1">
      <c r="A49" s="57"/>
      <c r="B49" s="13" t="s">
        <v>64</v>
      </c>
      <c r="C49" s="21"/>
      <c r="D49" s="28" t="s">
        <v>64</v>
      </c>
      <c r="E49" s="27" t="s">
        <v>172</v>
      </c>
      <c r="F49" s="14"/>
    </row>
    <row r="50" spans="1:6" ht="27.75" customHeight="1" thickBot="1">
      <c r="A50" s="57"/>
      <c r="B50" s="3" t="s">
        <v>2</v>
      </c>
      <c r="C50" s="1" t="s">
        <v>7</v>
      </c>
      <c r="D50" s="3" t="s">
        <v>2</v>
      </c>
      <c r="E50" s="2" t="s">
        <v>162</v>
      </c>
      <c r="F50" s="14"/>
    </row>
    <row r="51" spans="1:6" ht="27.75" customHeight="1" thickBot="1">
      <c r="A51" s="58"/>
      <c r="B51" s="3" t="s">
        <v>65</v>
      </c>
      <c r="C51" s="1" t="s">
        <v>15</v>
      </c>
      <c r="D51" s="3" t="s">
        <v>65</v>
      </c>
      <c r="E51" s="3">
        <v>2.46</v>
      </c>
      <c r="F51" s="14"/>
    </row>
    <row r="52" spans="1:6" ht="27.75" customHeight="1" thickBot="1">
      <c r="A52" s="56" t="s">
        <v>164</v>
      </c>
      <c r="B52" s="72" t="s">
        <v>122</v>
      </c>
      <c r="C52" s="73"/>
      <c r="D52" s="74"/>
      <c r="E52" s="15"/>
      <c r="F52" s="14"/>
    </row>
    <row r="53" spans="1:6" ht="66.75" customHeight="1" thickBot="1">
      <c r="A53" s="57"/>
      <c r="B53" s="13" t="s">
        <v>64</v>
      </c>
      <c r="C53" s="21"/>
      <c r="D53" s="28" t="s">
        <v>64</v>
      </c>
      <c r="E53" s="27" t="s">
        <v>196</v>
      </c>
      <c r="F53" s="14"/>
    </row>
    <row r="54" spans="1:6" ht="27.75" customHeight="1" thickBot="1">
      <c r="A54" s="57"/>
      <c r="B54" s="3" t="s">
        <v>2</v>
      </c>
      <c r="C54" s="1" t="s">
        <v>7</v>
      </c>
      <c r="D54" s="3" t="s">
        <v>2</v>
      </c>
      <c r="E54" s="2" t="s">
        <v>162</v>
      </c>
      <c r="F54" s="14"/>
    </row>
    <row r="55" spans="1:6" ht="27.75" customHeight="1" thickBot="1">
      <c r="A55" s="58"/>
      <c r="B55" s="3" t="s">
        <v>65</v>
      </c>
      <c r="C55" s="1" t="s">
        <v>15</v>
      </c>
      <c r="D55" s="3" t="s">
        <v>65</v>
      </c>
      <c r="E55" s="3">
        <v>0.64</v>
      </c>
      <c r="F55" s="14"/>
    </row>
    <row r="56" spans="1:6" ht="27.75" customHeight="1" thickBot="1">
      <c r="A56" s="56" t="s">
        <v>165</v>
      </c>
      <c r="B56" s="72" t="s">
        <v>175</v>
      </c>
      <c r="C56" s="73"/>
      <c r="D56" s="74"/>
      <c r="E56" s="15"/>
      <c r="F56" s="14"/>
    </row>
    <row r="57" spans="1:6" ht="44.25" customHeight="1" thickBot="1">
      <c r="A57" s="57"/>
      <c r="B57" s="13" t="s">
        <v>64</v>
      </c>
      <c r="C57" s="21"/>
      <c r="D57" s="28" t="s">
        <v>64</v>
      </c>
      <c r="E57" s="27" t="s">
        <v>174</v>
      </c>
      <c r="F57" s="14"/>
    </row>
    <row r="58" spans="1:6" ht="27.75" customHeight="1" thickBot="1">
      <c r="A58" s="57"/>
      <c r="B58" s="3" t="s">
        <v>2</v>
      </c>
      <c r="C58" s="1" t="s">
        <v>7</v>
      </c>
      <c r="D58" s="3" t="s">
        <v>2</v>
      </c>
      <c r="E58" s="2" t="s">
        <v>162</v>
      </c>
      <c r="F58" s="14"/>
    </row>
    <row r="59" spans="1:6" ht="27.75" customHeight="1" thickBot="1">
      <c r="A59" s="58"/>
      <c r="B59" s="3" t="s">
        <v>65</v>
      </c>
      <c r="C59" s="1" t="s">
        <v>15</v>
      </c>
      <c r="D59" s="3" t="s">
        <v>65</v>
      </c>
      <c r="E59" s="3">
        <v>0.18</v>
      </c>
      <c r="F59" s="14"/>
    </row>
    <row r="60" spans="1:6" ht="39.75" customHeight="1" thickBot="1">
      <c r="A60" s="56" t="s">
        <v>166</v>
      </c>
      <c r="B60" s="75" t="s">
        <v>186</v>
      </c>
      <c r="C60" s="76"/>
      <c r="D60" s="76"/>
      <c r="E60" s="25"/>
      <c r="F60" s="14"/>
    </row>
    <row r="61" spans="1:6" ht="47.25" customHeight="1" thickBot="1">
      <c r="A61" s="57"/>
      <c r="B61" s="13" t="s">
        <v>64</v>
      </c>
      <c r="C61" s="21"/>
      <c r="D61" s="28" t="s">
        <v>64</v>
      </c>
      <c r="E61" s="24" t="s">
        <v>176</v>
      </c>
      <c r="F61" s="14"/>
    </row>
    <row r="62" spans="1:6" ht="31.5" customHeight="1" thickBot="1">
      <c r="A62" s="57"/>
      <c r="B62" s="3" t="s">
        <v>2</v>
      </c>
      <c r="C62" s="1" t="s">
        <v>7</v>
      </c>
      <c r="D62" s="3" t="s">
        <v>2</v>
      </c>
      <c r="E62" s="2" t="s">
        <v>162</v>
      </c>
      <c r="F62" s="14"/>
    </row>
    <row r="63" spans="1:6" ht="38.25" customHeight="1" thickBot="1">
      <c r="A63" s="58"/>
      <c r="B63" s="3" t="s">
        <v>65</v>
      </c>
      <c r="C63" s="1" t="s">
        <v>15</v>
      </c>
      <c r="D63" s="3" t="s">
        <v>65</v>
      </c>
      <c r="E63" s="3">
        <v>0.37</v>
      </c>
      <c r="F63" s="14"/>
    </row>
    <row r="64" spans="1:6" ht="27.75" customHeight="1" thickBot="1">
      <c r="A64" s="56" t="s">
        <v>167</v>
      </c>
      <c r="B64" s="69" t="s">
        <v>118</v>
      </c>
      <c r="C64" s="70"/>
      <c r="D64" s="71"/>
      <c r="E64" s="22"/>
      <c r="F64" s="14"/>
    </row>
    <row r="65" spans="1:6" ht="41.25" customHeight="1" thickBot="1">
      <c r="A65" s="57"/>
      <c r="B65" s="13" t="s">
        <v>64</v>
      </c>
      <c r="C65" s="21"/>
      <c r="D65" s="28" t="s">
        <v>64</v>
      </c>
      <c r="E65" s="26" t="s">
        <v>177</v>
      </c>
      <c r="F65" s="14"/>
    </row>
    <row r="66" spans="1:6" ht="27.75" customHeight="1" thickBot="1">
      <c r="A66" s="57"/>
      <c r="B66" s="3" t="s">
        <v>2</v>
      </c>
      <c r="C66" s="1" t="s">
        <v>7</v>
      </c>
      <c r="D66" s="3" t="s">
        <v>2</v>
      </c>
      <c r="E66" s="2" t="s">
        <v>162</v>
      </c>
      <c r="F66" s="14"/>
    </row>
    <row r="67" spans="1:6" ht="27.75" customHeight="1" thickBot="1">
      <c r="A67" s="58"/>
      <c r="B67" s="3" t="s">
        <v>65</v>
      </c>
      <c r="C67" s="1" t="s">
        <v>15</v>
      </c>
      <c r="D67" s="3" t="s">
        <v>65</v>
      </c>
      <c r="E67" s="3">
        <v>0.69</v>
      </c>
      <c r="F67" s="14"/>
    </row>
    <row r="68" spans="1:6" ht="27.75" customHeight="1" thickBot="1">
      <c r="A68" s="56" t="s">
        <v>168</v>
      </c>
      <c r="B68" s="69" t="s">
        <v>117</v>
      </c>
      <c r="C68" s="70"/>
      <c r="D68" s="71"/>
      <c r="E68" s="16"/>
      <c r="F68" s="14"/>
    </row>
    <row r="69" spans="1:6" ht="39.75" customHeight="1" thickBot="1">
      <c r="A69" s="57"/>
      <c r="B69" s="13" t="s">
        <v>64</v>
      </c>
      <c r="C69" s="21"/>
      <c r="D69" s="28" t="s">
        <v>64</v>
      </c>
      <c r="E69" s="26" t="s">
        <v>178</v>
      </c>
      <c r="F69" s="14"/>
    </row>
    <row r="70" spans="1:6" ht="27.75" customHeight="1" thickBot="1">
      <c r="A70" s="57"/>
      <c r="B70" s="3" t="s">
        <v>2</v>
      </c>
      <c r="C70" s="1" t="s">
        <v>7</v>
      </c>
      <c r="D70" s="3" t="s">
        <v>2</v>
      </c>
      <c r="E70" s="2" t="s">
        <v>162</v>
      </c>
      <c r="F70" s="14"/>
    </row>
    <row r="71" spans="1:6" ht="27.75" customHeight="1" thickBot="1">
      <c r="A71" s="58"/>
      <c r="B71" s="3" t="s">
        <v>65</v>
      </c>
      <c r="C71" s="1" t="s">
        <v>15</v>
      </c>
      <c r="D71" s="3" t="s">
        <v>65</v>
      </c>
      <c r="E71" s="3">
        <v>0.37</v>
      </c>
      <c r="F71" s="14"/>
    </row>
    <row r="72" spans="1:6" ht="27.75" customHeight="1" thickBot="1">
      <c r="A72" s="56" t="s">
        <v>169</v>
      </c>
      <c r="B72" s="69" t="s">
        <v>125</v>
      </c>
      <c r="C72" s="70"/>
      <c r="D72" s="71"/>
      <c r="E72" s="16"/>
      <c r="F72" s="14"/>
    </row>
    <row r="73" spans="1:6" ht="38.25" customHeight="1" thickBot="1">
      <c r="A73" s="57"/>
      <c r="B73" s="13" t="s">
        <v>64</v>
      </c>
      <c r="C73" s="21"/>
      <c r="D73" s="28" t="s">
        <v>64</v>
      </c>
      <c r="E73" s="26" t="s">
        <v>178</v>
      </c>
      <c r="F73" s="14"/>
    </row>
    <row r="74" spans="1:6" ht="27.75" customHeight="1" thickBot="1">
      <c r="A74" s="57"/>
      <c r="B74" s="3" t="s">
        <v>2</v>
      </c>
      <c r="C74" s="1" t="s">
        <v>7</v>
      </c>
      <c r="D74" s="3" t="s">
        <v>2</v>
      </c>
      <c r="E74" s="2" t="s">
        <v>162</v>
      </c>
      <c r="F74" s="14"/>
    </row>
    <row r="75" spans="1:6" ht="27.75" customHeight="1" thickBot="1">
      <c r="A75" s="58"/>
      <c r="B75" s="3" t="s">
        <v>65</v>
      </c>
      <c r="C75" s="1" t="s">
        <v>15</v>
      </c>
      <c r="D75" s="3" t="s">
        <v>65</v>
      </c>
      <c r="E75" s="3">
        <v>1.57</v>
      </c>
      <c r="F75" s="14"/>
    </row>
    <row r="76" spans="1:6" ht="27.75" customHeight="1" thickBot="1">
      <c r="A76" s="56" t="s">
        <v>170</v>
      </c>
      <c r="B76" s="69" t="s">
        <v>124</v>
      </c>
      <c r="C76" s="70"/>
      <c r="D76" s="71"/>
      <c r="E76" s="15"/>
      <c r="F76" s="14"/>
    </row>
    <row r="77" spans="1:6" ht="32.25" customHeight="1" thickBot="1">
      <c r="A77" s="57"/>
      <c r="B77" s="13" t="s">
        <v>64</v>
      </c>
      <c r="C77" s="21"/>
      <c r="D77" s="28" t="s">
        <v>64</v>
      </c>
      <c r="E77" s="26" t="s">
        <v>195</v>
      </c>
      <c r="F77" s="14"/>
    </row>
    <row r="78" spans="1:6" ht="27.75" customHeight="1" thickBot="1">
      <c r="A78" s="57"/>
      <c r="B78" s="3" t="s">
        <v>2</v>
      </c>
      <c r="C78" s="1" t="s">
        <v>7</v>
      </c>
      <c r="D78" s="3" t="s">
        <v>2</v>
      </c>
      <c r="E78" s="2" t="s">
        <v>162</v>
      </c>
      <c r="F78" s="14"/>
    </row>
    <row r="79" spans="1:6" ht="27.75" customHeight="1" thickBot="1">
      <c r="A79" s="58"/>
      <c r="B79" s="3" t="s">
        <v>65</v>
      </c>
      <c r="C79" s="1" t="s">
        <v>15</v>
      </c>
      <c r="D79" s="3" t="s">
        <v>65</v>
      </c>
      <c r="E79" s="3">
        <v>0.89</v>
      </c>
      <c r="F79" s="14"/>
    </row>
    <row r="80" spans="1:6" ht="27.75" customHeight="1" thickBot="1">
      <c r="A80" s="56" t="s">
        <v>171</v>
      </c>
      <c r="B80" s="69" t="s">
        <v>121</v>
      </c>
      <c r="C80" s="70"/>
      <c r="D80" s="71"/>
      <c r="E80" s="15"/>
      <c r="F80" s="14"/>
    </row>
    <row r="81" spans="1:6" ht="40.5" customHeight="1" thickBot="1">
      <c r="A81" s="57"/>
      <c r="B81" s="13" t="s">
        <v>64</v>
      </c>
      <c r="C81" s="21"/>
      <c r="D81" s="28" t="s">
        <v>64</v>
      </c>
      <c r="E81" s="26" t="s">
        <v>174</v>
      </c>
      <c r="F81" s="14"/>
    </row>
    <row r="82" spans="1:5" ht="39.75" customHeight="1" thickBot="1">
      <c r="A82" s="57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9.75" customHeight="1" thickBot="1">
      <c r="A83" s="58"/>
      <c r="B83" s="3" t="s">
        <v>65</v>
      </c>
      <c r="C83" s="1" t="s">
        <v>15</v>
      </c>
      <c r="D83" s="3" t="s">
        <v>65</v>
      </c>
      <c r="E83" s="3">
        <v>2.69</v>
      </c>
      <c r="F83">
        <f>E43+E47+E51+E55+E59+E63+E67+E71+E75+E79+E83</f>
        <v>23.990000000000006</v>
      </c>
    </row>
    <row r="84" spans="1:5" ht="29.25" customHeight="1" thickBot="1">
      <c r="A84" s="54" t="s">
        <v>66</v>
      </c>
      <c r="B84" s="55"/>
      <c r="C84" s="55"/>
      <c r="D84" s="55"/>
      <c r="E84" s="55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54" t="s">
        <v>76</v>
      </c>
      <c r="B89" s="55"/>
      <c r="C89" s="55"/>
      <c r="D89" s="55"/>
      <c r="E89" s="55"/>
    </row>
    <row r="90" spans="1:5" ht="56.25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31" t="s">
        <v>191</v>
      </c>
    </row>
    <row r="91" spans="1:5" ht="54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31" t="s">
        <v>191</v>
      </c>
    </row>
    <row r="92" spans="1:5" ht="50.25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31" t="s">
        <v>191</v>
      </c>
    </row>
    <row r="93" spans="1:5" ht="49.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31" t="s">
        <v>191</v>
      </c>
    </row>
    <row r="94" spans="1:5" ht="39.7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31" t="s">
        <v>191</v>
      </c>
    </row>
    <row r="95" spans="1:5" ht="51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31" t="s">
        <v>191</v>
      </c>
    </row>
    <row r="96" spans="1:5" ht="21" customHeight="1" thickBot="1">
      <c r="A96" s="59" t="s">
        <v>181</v>
      </c>
      <c r="B96" s="60"/>
      <c r="C96" s="60"/>
      <c r="D96" s="60"/>
      <c r="E96" s="61"/>
    </row>
    <row r="97" spans="1:5" ht="56.25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31" t="s">
        <v>191</v>
      </c>
    </row>
    <row r="98" spans="1:5" ht="54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31" t="s">
        <v>191</v>
      </c>
    </row>
    <row r="99" spans="1:5" ht="53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31" t="s">
        <v>191</v>
      </c>
    </row>
    <row r="100" spans="1:5" ht="53.2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31" t="s">
        <v>191</v>
      </c>
    </row>
    <row r="101" spans="1:5" ht="56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31" t="s">
        <v>191</v>
      </c>
    </row>
    <row r="102" spans="1:5" ht="59.2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31" t="s">
        <v>191</v>
      </c>
    </row>
    <row r="103" spans="1:5" ht="55.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31" t="s">
        <v>191</v>
      </c>
    </row>
    <row r="104" spans="1:5" ht="60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31" t="s">
        <v>191</v>
      </c>
    </row>
    <row r="105" spans="1:5" ht="52.5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31" t="s">
        <v>191</v>
      </c>
    </row>
    <row r="106" spans="1:5" ht="51.7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31" t="s">
        <v>191</v>
      </c>
    </row>
    <row r="107" spans="1:5" ht="23.25" customHeight="1" thickBot="1">
      <c r="A107" s="54" t="s">
        <v>103</v>
      </c>
      <c r="B107" s="55"/>
      <c r="C107" s="55"/>
      <c r="D107" s="55"/>
      <c r="E107" s="55"/>
    </row>
    <row r="108" spans="1:5" ht="53.25" customHeight="1" thickBot="1">
      <c r="A108" s="2" t="s">
        <v>104</v>
      </c>
      <c r="B108" s="3" t="s">
        <v>68</v>
      </c>
      <c r="C108" s="1" t="s">
        <v>69</v>
      </c>
      <c r="D108" s="3" t="s">
        <v>68</v>
      </c>
      <c r="E108" s="31" t="s">
        <v>191</v>
      </c>
    </row>
    <row r="109" spans="1:5" ht="49.5" customHeight="1" thickBot="1">
      <c r="A109" s="2" t="s">
        <v>105</v>
      </c>
      <c r="B109" s="3" t="s">
        <v>71</v>
      </c>
      <c r="C109" s="1" t="s">
        <v>69</v>
      </c>
      <c r="D109" s="3" t="s">
        <v>71</v>
      </c>
      <c r="E109" s="31" t="s">
        <v>191</v>
      </c>
    </row>
    <row r="110" spans="1:5" ht="55.5" customHeight="1" thickBot="1">
      <c r="A110" s="2" t="s">
        <v>106</v>
      </c>
      <c r="B110" s="3" t="s">
        <v>73</v>
      </c>
      <c r="C110" s="1" t="s">
        <v>107</v>
      </c>
      <c r="D110" s="3" t="s">
        <v>73</v>
      </c>
      <c r="E110" s="31" t="s">
        <v>191</v>
      </c>
    </row>
    <row r="111" spans="1:5" ht="53.25" customHeight="1" thickBot="1">
      <c r="A111" s="2" t="s">
        <v>108</v>
      </c>
      <c r="B111" s="3" t="s">
        <v>75</v>
      </c>
      <c r="C111" s="1" t="s">
        <v>15</v>
      </c>
      <c r="D111" s="3" t="s">
        <v>75</v>
      </c>
      <c r="E111" s="31" t="s">
        <v>191</v>
      </c>
    </row>
    <row r="112" spans="1:5" ht="30" customHeight="1" thickBot="1">
      <c r="A112" s="54" t="s">
        <v>109</v>
      </c>
      <c r="B112" s="55"/>
      <c r="C112" s="55"/>
      <c r="D112" s="55"/>
      <c r="E112" s="55"/>
    </row>
    <row r="113" spans="1:5" ht="44.25" customHeight="1" thickBot="1">
      <c r="A113" s="2" t="s">
        <v>110</v>
      </c>
      <c r="B113" s="3" t="s">
        <v>111</v>
      </c>
      <c r="C113" s="1" t="s">
        <v>69</v>
      </c>
      <c r="D113" s="3" t="s">
        <v>111</v>
      </c>
      <c r="E113" s="1">
        <v>0</v>
      </c>
    </row>
    <row r="114" spans="1:5" ht="28.5" customHeight="1" thickBot="1">
      <c r="A114" s="2" t="s">
        <v>112</v>
      </c>
      <c r="B114" s="3" t="s">
        <v>113</v>
      </c>
      <c r="C114" s="1" t="s">
        <v>69</v>
      </c>
      <c r="D114" s="3" t="s">
        <v>113</v>
      </c>
      <c r="E114" s="1">
        <v>0</v>
      </c>
    </row>
    <row r="115" spans="1:5" ht="45.75" thickBot="1">
      <c r="A115" s="2" t="s">
        <v>114</v>
      </c>
      <c r="B115" s="3" t="s">
        <v>115</v>
      </c>
      <c r="C115" s="1" t="s">
        <v>15</v>
      </c>
      <c r="D115" s="3" t="s">
        <v>115</v>
      </c>
      <c r="E115" s="1">
        <v>0</v>
      </c>
    </row>
  </sheetData>
  <sheetProtection/>
  <mergeCells count="44">
    <mergeCell ref="A40:A43"/>
    <mergeCell ref="A44:A47"/>
    <mergeCell ref="B29:D29"/>
    <mergeCell ref="B30:D30"/>
    <mergeCell ref="B34:D34"/>
    <mergeCell ref="B35:D35"/>
    <mergeCell ref="B36:D36"/>
    <mergeCell ref="B37:D37"/>
    <mergeCell ref="B39:D39"/>
    <mergeCell ref="B40:D40"/>
    <mergeCell ref="B44:D44"/>
    <mergeCell ref="B72:D72"/>
    <mergeCell ref="B56:D56"/>
    <mergeCell ref="B28:D28"/>
    <mergeCell ref="B48:D48"/>
    <mergeCell ref="A48:A51"/>
    <mergeCell ref="A52:A55"/>
    <mergeCell ref="A72:A75"/>
    <mergeCell ref="B52:D52"/>
    <mergeCell ref="B80:D80"/>
    <mergeCell ref="B60:D60"/>
    <mergeCell ref="B64:D64"/>
    <mergeCell ref="B68:D68"/>
    <mergeCell ref="B76:D76"/>
    <mergeCell ref="A96:E96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A107:E107"/>
    <mergeCell ref="A112:E112"/>
    <mergeCell ref="A76:A79"/>
    <mergeCell ref="A56:A59"/>
    <mergeCell ref="A60:A63"/>
    <mergeCell ref="A64:A67"/>
    <mergeCell ref="A68:A71"/>
    <mergeCell ref="A84:E84"/>
    <mergeCell ref="A80:A83"/>
    <mergeCell ref="A89:E89"/>
  </mergeCells>
  <printOptions/>
  <pageMargins left="0.22" right="0.2" top="0.22" bottom="0.2" header="0.18" footer="0.22"/>
  <pageSetup horizontalDpi="600" verticalDpi="600" orientation="landscape" paperSize="9" scale="94" r:id="rId1"/>
  <rowBreaks count="2" manualBreakCount="2">
    <brk id="24" max="4" man="1"/>
    <brk id="1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2016-03-16T10:39:26Z</cp:lastPrinted>
  <dcterms:created xsi:type="dcterms:W3CDTF">1996-10-08T23:32:33Z</dcterms:created>
  <dcterms:modified xsi:type="dcterms:W3CDTF">2016-03-22T12:42:43Z</dcterms:modified>
  <cp:category/>
  <cp:version/>
  <cp:contentType/>
  <cp:contentStatus/>
</cp:coreProperties>
</file>